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P6" i="1" l="1"/>
  <c r="Q6" i="1" s="1"/>
  <c r="P7" i="1"/>
  <c r="Q7" i="1" s="1"/>
  <c r="P8" i="1"/>
  <c r="Q8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5" i="1"/>
  <c r="Q5" i="1" s="1"/>
  <c r="M15" i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N5" i="1"/>
  <c r="O5" i="1" s="1"/>
  <c r="D15" i="1"/>
  <c r="G5" i="1"/>
  <c r="H5" i="1" s="1"/>
  <c r="G6" i="1"/>
  <c r="G7" i="1"/>
  <c r="H7" i="1" s="1"/>
  <c r="G8" i="1"/>
  <c r="G9" i="1"/>
  <c r="H9" i="1" s="1"/>
  <c r="G10" i="1"/>
  <c r="H10" i="1" s="1"/>
  <c r="G11" i="1"/>
  <c r="H11" i="1" s="1"/>
  <c r="G12" i="1"/>
  <c r="H12" i="1" s="1"/>
  <c r="G13" i="1"/>
  <c r="H13" i="1" s="1"/>
  <c r="G14" i="1"/>
  <c r="H6" i="1"/>
  <c r="H8" i="1"/>
  <c r="H14" i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Q15" i="1" l="1"/>
  <c r="H15" i="1"/>
</calcChain>
</file>

<file path=xl/sharedStrings.xml><?xml version="1.0" encoding="utf-8"?>
<sst xmlns="http://schemas.openxmlformats.org/spreadsheetml/2006/main" count="70" uniqueCount="37">
  <si>
    <t>01-001-001-9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</si>
  <si>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</si>
  <si>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</si>
  <si>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</si>
  <si>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</si>
  <si>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</si>
  <si>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</si>
  <si>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</si>
  <si>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</si>
  <si>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</si>
  <si>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</si>
  <si>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01-003-001-8</t>
  </si>
  <si>
    <t>01-002-001-7</t>
  </si>
  <si>
    <t>01-004-001-6</t>
  </si>
  <si>
    <t>01-003-001-5</t>
  </si>
  <si>
    <t>02-001-001-4</t>
  </si>
  <si>
    <t>02-001-001-3</t>
  </si>
  <si>
    <t>02-002-001-2</t>
  </si>
  <si>
    <t>02-002-001-9</t>
  </si>
  <si>
    <t>02-002-001-8</t>
  </si>
  <si>
    <t>Jumlah Siswa</t>
  </si>
  <si>
    <t>TABEL NILAI UJIAN SISWA</t>
  </si>
  <si>
    <t>NO</t>
  </si>
  <si>
    <t>NOMOR UJIAN</t>
  </si>
  <si>
    <t>NILAI</t>
  </si>
  <si>
    <t>GRADE</t>
  </si>
  <si>
    <t>KETERANGAN LULUS</t>
  </si>
  <si>
    <t>KETERANGAN ID</t>
  </si>
  <si>
    <t>KELAS</t>
  </si>
  <si>
    <t>Total Siswa dengan Grade "A"</t>
  </si>
  <si>
    <t>Keterangan ID</t>
  </si>
  <si>
    <t>terdiri dari 5 digit, diambil dari :</t>
  </si>
  <si>
    <t>- 1 digit terakhir pada segmen ke-2</t>
  </si>
  <si>
    <t>- 3 digit pada segmen ke-3</t>
  </si>
  <si>
    <t>- 1 digit terakhir pada segmen ke-4</t>
  </si>
  <si>
    <t>- 1 digit terakhir pada segmen ke-1</t>
  </si>
  <si>
    <t>- 3 digit pada segmen ke-2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</si>
</sst>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92D050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slantDashDot">
        <color auto="1"/>
      </right>
      <top/>
      <bottom/>
      <diagonal/>
    </border>
    <border>
      <left/>
      <right style="slantDashDot">
        <color auto="1"/>
      </right>
      <top/>
      <bottom style="slantDashDot">
        <color auto="1"/>
      </bottom>
      <diagonal/>
    </border>
    <border>
      <left/>
      <right/>
      <top/>
      <bottom style="slantDashDot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9" xfId="0" applyFont="1" applyBorder="1" applyAlignment="1">
      <alignment horizontal="right" vertical="center" indent="1"/>
    </xf>
    <xf numFmtId="0" fontId="1" fillId="0" borderId="10" xfId="0" applyFont="1" applyBorder="1" applyAlignment="1">
      <alignment horizontal="right" vertical="center" indent="1"/>
    </xf>
    <xf numFmtId="0" fontId="1" fillId="0" borderId="11" xfId="0" applyFont="1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49" fontId="2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0" fillId="0" borderId="13" xfId="0" applyBorder="1"/>
    <xf numFmtId="0" fontId="0" fillId="0" borderId="15" xfId="0" applyBorder="1"/>
    <xf numFmtId="0" fontId="0" fillId="0" borderId="14" xfId="0" applyBorder="1"/>
    <xf numFmtId="0" fontId="3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workbookViewId="0">
      <selection activeCell="L14" sqref="L14"/>
    </sheetView>
  </sheetViews>
  <sheetFormatPr defaultRowHeight="15" x14ac:dyDescent="0.25"/>
  <cols>
    <col min="1" max="1" width="5.7109375" customWidth="1"/>
    <col min="2" max="2" width="7.85546875" customWidth="1"/>
    <col min="3" max="3" width="14.28515625" customWidth="1"/>
    <col min="4" max="5" width="11.42578125" customWidth="1"/>
    <col min="6" max="7" width="15.7109375" customWidth="1"/>
    <col min="8" max="8" width="11.42578125" customWidth="1"/>
    <col min="9" max="9" width="9.28515625" customWidth="1"/>
    <col min="10" max="10" width="5.7109375" customWidth="1"/>
    <col min="11" max="11" width="7.85546875" customWidth="1"/>
    <col min="12" max="12" width="14.28515625" customWidth="1"/>
    <col min="13" max="14" width="11.42578125" customWidth="1"/>
    <col min="15" max="16" width="15.7109375" customWidth="1"/>
    <col min="17" max="17" width="11.42578125" customWidth="1"/>
    <col min="18" max="18" width="9.28515625" customWidth="1"/>
  </cols>
  <sheetData>
    <row r="1" spans="2:18" ht="18" customHeight="1" x14ac:dyDescent="0.25">
      <c r="I1" s="29"/>
      <c r="R1" s="29"/>
    </row>
    <row r="2" spans="2:18" ht="18" customHeight="1" x14ac:dyDescent="0.25">
      <c r="B2" s="2" t="s">
        <v>21</v>
      </c>
      <c r="C2" s="3"/>
      <c r="D2" s="3"/>
      <c r="E2" s="3"/>
      <c r="F2" s="3"/>
      <c r="G2" s="3"/>
      <c r="H2" s="4"/>
      <c r="I2" s="29"/>
      <c r="K2" s="2" t="s">
        <v>21</v>
      </c>
      <c r="L2" s="3"/>
      <c r="M2" s="3"/>
      <c r="N2" s="3"/>
      <c r="O2" s="3"/>
      <c r="P2" s="3"/>
      <c r="Q2" s="4"/>
      <c r="R2" s="29"/>
    </row>
    <row r="3" spans="2:18" ht="18" customHeight="1" thickBot="1" x14ac:dyDescent="0.3">
      <c r="B3" s="5"/>
      <c r="C3" s="6"/>
      <c r="D3" s="6"/>
      <c r="E3" s="6"/>
      <c r="F3" s="6"/>
      <c r="G3" s="6"/>
      <c r="H3" s="7"/>
      <c r="I3" s="29"/>
      <c r="K3" s="5"/>
      <c r="L3" s="6"/>
      <c r="M3" s="6"/>
      <c r="N3" s="6"/>
      <c r="O3" s="6"/>
      <c r="P3" s="6"/>
      <c r="Q3" s="7"/>
      <c r="R3" s="29"/>
    </row>
    <row r="4" spans="2:18" ht="35.25" customHeight="1" thickTop="1" thickBot="1" x14ac:dyDescent="0.3">
      <c r="B4" s="1" t="s">
        <v>22</v>
      </c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  <c r="H4" s="1" t="s">
        <v>28</v>
      </c>
      <c r="I4" s="29"/>
      <c r="K4" s="32" t="s">
        <v>22</v>
      </c>
      <c r="L4" s="32" t="s">
        <v>23</v>
      </c>
      <c r="M4" s="32" t="s">
        <v>24</v>
      </c>
      <c r="N4" s="32" t="s">
        <v>25</v>
      </c>
      <c r="O4" s="32" t="s">
        <v>26</v>
      </c>
      <c r="P4" s="32" t="s">
        <v>27</v>
      </c>
      <c r="Q4" s="32" t="s">
        <v>28</v>
      </c>
      <c r="R4" s="29"/>
    </row>
    <row r="5" spans="2:18" ht="18" customHeight="1" thickTop="1" thickBot="1" x14ac:dyDescent="0.3">
      <c r="B5" s="8" t="s">
        <v>1</v>
      </c>
      <c r="C5" s="9" t="s">
        <v>0</v>
      </c>
      <c r="D5" s="16">
        <v>80</v>
      </c>
      <c r="E5" s="20" t="str">
        <f>IF(D5&gt;90,"A",IF(D5&gt;80,"B",IF(D5&gt;70,"C",IF(D5&gt;=60,"D","E"))))</f>
        <v>C</v>
      </c>
      <c r="F5" s="20" t="str">
        <f>IF(E5="A","Sangat Baik",IF(E5="B","Baik",IF(E5="C","Cukup",IF(E5="D","Kurang Baik","Sangat Jelek"))))</f>
        <v>Cukup</v>
      </c>
      <c r="G5" s="20" t="str">
        <f t="shared" ref="G5:G14" si="0">CONCATENATE(MID(C5,6,1),MID(C5,8,3),RIGHT(C5,1))</f>
        <v>10019</v>
      </c>
      <c r="H5" s="20" t="str">
        <f>CONCATENATE(IF(LEFT(C5,2)="01","XI-IPA","XI-IPS"),".",MID(G5,4,1))</f>
        <v>XI-IPA.1</v>
      </c>
      <c r="I5" s="29"/>
      <c r="K5" s="8" t="s">
        <v>1</v>
      </c>
      <c r="L5" s="9" t="s">
        <v>0</v>
      </c>
      <c r="M5" s="16">
        <v>80</v>
      </c>
      <c r="N5" s="20" t="str">
        <f>IF(M5&gt;90,"A",IF(M5&gt;80,"B",IF(M5&gt;70,"C",IF(M5&gt;=60,"D","E"))))</f>
        <v>C</v>
      </c>
      <c r="O5" s="20" t="str">
        <f>IF(N5="A","Sangat Baik",IF(N5="B","Baik",IF(N5="C","Cukup",IF(N5="D","Kurang Baik","Sangat Jelek"))))</f>
        <v>Cukup</v>
      </c>
      <c r="P5" s="24" t="str">
        <f>CONCATENATE(MID(L5,2,1),MID(L5,4,3),RIGHT(L5,1))</f>
        <v>10019</v>
      </c>
      <c r="Q5" s="20" t="str">
        <f>CONCATENATE(IF(LEFT(L5,2)="01","XI-IPA","XI-IPS"),".",MID(P5,4,1))</f>
        <v>XI-IPA.1</v>
      </c>
      <c r="R5" s="29"/>
    </row>
    <row r="6" spans="2:18" ht="18" customHeight="1" thickTop="1" thickBot="1" x14ac:dyDescent="0.3">
      <c r="B6" s="10" t="s">
        <v>2</v>
      </c>
      <c r="C6" s="11" t="s">
        <v>11</v>
      </c>
      <c r="D6" s="17">
        <v>90</v>
      </c>
      <c r="E6" s="21" t="str">
        <f t="shared" ref="E6:E14" si="1">IF(D6&gt;90,"A",IF(D6&gt;80,"B",IF(D6&gt;70,"C",IF(D6&gt;=60,"D","E"))))</f>
        <v>B</v>
      </c>
      <c r="F6" s="21" t="str">
        <f t="shared" ref="F6:F14" si="2">IF(E6="A","Sangat Baik",IF(E6="B","Baik",IF(E6="C","Cukup",IF(E6="D","Kurang Baik","Sangat Jelek"))))</f>
        <v>Baik</v>
      </c>
      <c r="G6" s="21" t="str">
        <f t="shared" si="0"/>
        <v>30018</v>
      </c>
      <c r="H6" s="21" t="str">
        <f t="shared" ref="H6:H14" si="3">CONCATENATE(IF(LEFT(C6,2)="01","XI-IPA","XI-IPS"),".",MID(G6,4,1))</f>
        <v>XI-IPA.1</v>
      </c>
      <c r="I6" s="29"/>
      <c r="K6" s="10" t="s">
        <v>2</v>
      </c>
      <c r="L6" s="11" t="s">
        <v>11</v>
      </c>
      <c r="M6" s="17">
        <v>90</v>
      </c>
      <c r="N6" s="21" t="str">
        <f t="shared" ref="N6:N14" si="4">IF(M6&gt;90,"A",IF(M6&gt;80,"B",IF(M6&gt;70,"C",IF(M6&gt;=60,"D","E"))))</f>
        <v>B</v>
      </c>
      <c r="O6" s="21" t="str">
        <f t="shared" ref="O6:O14" si="5">IF(N6="A","Sangat Baik",IF(N6="B","Baik",IF(N6="C","Cukup",IF(N6="D","Kurang Baik","Sangat Jelek"))))</f>
        <v>Baik</v>
      </c>
      <c r="P6" s="24" t="str">
        <f t="shared" ref="P6:P14" si="6">CONCATENATE(MID(L6,2,1),MID(L6,4,3),RIGHT(L6,1))</f>
        <v>10038</v>
      </c>
      <c r="Q6" s="20" t="str">
        <f t="shared" ref="Q6:Q14" si="7">CONCATENATE(IF(LEFT(L6,2)="01","XI-IPA","XI-IPS"),".",MID(P6,4,1))</f>
        <v>XI-IPA.3</v>
      </c>
      <c r="R6" s="29"/>
    </row>
    <row r="7" spans="2:18" ht="18" customHeight="1" thickTop="1" thickBot="1" x14ac:dyDescent="0.3">
      <c r="B7" s="10" t="s">
        <v>3</v>
      </c>
      <c r="C7" s="11" t="s">
        <v>12</v>
      </c>
      <c r="D7" s="17">
        <v>75</v>
      </c>
      <c r="E7" s="21" t="str">
        <f t="shared" si="1"/>
        <v>C</v>
      </c>
      <c r="F7" s="21" t="str">
        <f t="shared" si="2"/>
        <v>Cukup</v>
      </c>
      <c r="G7" s="21" t="str">
        <f t="shared" si="0"/>
        <v>20017</v>
      </c>
      <c r="H7" s="21" t="str">
        <f t="shared" si="3"/>
        <v>XI-IPA.1</v>
      </c>
      <c r="I7" s="29"/>
      <c r="K7" s="10" t="s">
        <v>3</v>
      </c>
      <c r="L7" s="11" t="s">
        <v>12</v>
      </c>
      <c r="M7" s="17">
        <v>75</v>
      </c>
      <c r="N7" s="21" t="str">
        <f t="shared" si="4"/>
        <v>C</v>
      </c>
      <c r="O7" s="21" t="str">
        <f t="shared" si="5"/>
        <v>Cukup</v>
      </c>
      <c r="P7" s="24" t="str">
        <f t="shared" si="6"/>
        <v>10027</v>
      </c>
      <c r="Q7" s="20" t="str">
        <f t="shared" si="7"/>
        <v>XI-IPA.2</v>
      </c>
      <c r="R7" s="29"/>
    </row>
    <row r="8" spans="2:18" ht="18" customHeight="1" thickTop="1" thickBot="1" x14ac:dyDescent="0.3">
      <c r="B8" s="10" t="s">
        <v>4</v>
      </c>
      <c r="C8" s="11" t="s">
        <v>13</v>
      </c>
      <c r="D8" s="17">
        <v>60</v>
      </c>
      <c r="E8" s="21" t="str">
        <f t="shared" si="1"/>
        <v>D</v>
      </c>
      <c r="F8" s="21" t="str">
        <f t="shared" si="2"/>
        <v>Kurang Baik</v>
      </c>
      <c r="G8" s="21" t="str">
        <f t="shared" si="0"/>
        <v>40016</v>
      </c>
      <c r="H8" s="21" t="str">
        <f t="shared" si="3"/>
        <v>XI-IPA.1</v>
      </c>
      <c r="I8" s="29"/>
      <c r="K8" s="10" t="s">
        <v>4</v>
      </c>
      <c r="L8" s="11" t="s">
        <v>13</v>
      </c>
      <c r="M8" s="17">
        <v>60</v>
      </c>
      <c r="N8" s="21" t="str">
        <f t="shared" si="4"/>
        <v>D</v>
      </c>
      <c r="O8" s="21" t="str">
        <f t="shared" si="5"/>
        <v>Kurang Baik</v>
      </c>
      <c r="P8" s="24" t="str">
        <f t="shared" si="6"/>
        <v>10046</v>
      </c>
      <c r="Q8" s="20" t="str">
        <f t="shared" si="7"/>
        <v>XI-IPA.4</v>
      </c>
      <c r="R8" s="29"/>
    </row>
    <row r="9" spans="2:18" ht="18" customHeight="1" thickTop="1" thickBot="1" x14ac:dyDescent="0.3">
      <c r="B9" s="10" t="s">
        <v>5</v>
      </c>
      <c r="C9" s="11" t="s">
        <v>14</v>
      </c>
      <c r="D9" s="17">
        <v>85</v>
      </c>
      <c r="E9" s="21" t="str">
        <f t="shared" si="1"/>
        <v>B</v>
      </c>
      <c r="F9" s="21" t="str">
        <f t="shared" si="2"/>
        <v>Baik</v>
      </c>
      <c r="G9" s="21" t="str">
        <f t="shared" si="0"/>
        <v>30015</v>
      </c>
      <c r="H9" s="21" t="str">
        <f t="shared" si="3"/>
        <v>XI-IPA.1</v>
      </c>
      <c r="I9" s="29"/>
      <c r="K9" s="10" t="s">
        <v>5</v>
      </c>
      <c r="L9" s="11" t="s">
        <v>14</v>
      </c>
      <c r="M9" s="17">
        <v>85</v>
      </c>
      <c r="N9" s="21" t="str">
        <f t="shared" si="4"/>
        <v>B</v>
      </c>
      <c r="O9" s="21" t="str">
        <f t="shared" si="5"/>
        <v>Baik</v>
      </c>
      <c r="P9" s="24" t="str">
        <f t="shared" si="6"/>
        <v>10035</v>
      </c>
      <c r="Q9" s="20" t="str">
        <f t="shared" si="7"/>
        <v>XI-IPA.3</v>
      </c>
      <c r="R9" s="29"/>
    </row>
    <row r="10" spans="2:18" ht="18" customHeight="1" thickTop="1" thickBot="1" x14ac:dyDescent="0.3">
      <c r="B10" s="10" t="s">
        <v>6</v>
      </c>
      <c r="C10" s="11" t="s">
        <v>15</v>
      </c>
      <c r="D10" s="17">
        <v>89</v>
      </c>
      <c r="E10" s="21" t="str">
        <f t="shared" si="1"/>
        <v>B</v>
      </c>
      <c r="F10" s="21" t="str">
        <f t="shared" si="2"/>
        <v>Baik</v>
      </c>
      <c r="G10" s="21" t="str">
        <f t="shared" si="0"/>
        <v>10014</v>
      </c>
      <c r="H10" s="21" t="str">
        <f t="shared" si="3"/>
        <v>XI-IPS.1</v>
      </c>
      <c r="I10" s="29"/>
      <c r="K10" s="10" t="s">
        <v>6</v>
      </c>
      <c r="L10" s="11" t="s">
        <v>15</v>
      </c>
      <c r="M10" s="17">
        <v>89</v>
      </c>
      <c r="N10" s="21" t="str">
        <f t="shared" si="4"/>
        <v>B</v>
      </c>
      <c r="O10" s="21" t="str">
        <f t="shared" si="5"/>
        <v>Baik</v>
      </c>
      <c r="P10" s="24" t="str">
        <f t="shared" si="6"/>
        <v>20014</v>
      </c>
      <c r="Q10" s="20" t="str">
        <f t="shared" si="7"/>
        <v>XI-IPS.1</v>
      </c>
      <c r="R10" s="29"/>
    </row>
    <row r="11" spans="2:18" ht="18" customHeight="1" thickTop="1" thickBot="1" x14ac:dyDescent="0.3">
      <c r="B11" s="10" t="s">
        <v>7</v>
      </c>
      <c r="C11" s="11" t="s">
        <v>16</v>
      </c>
      <c r="D11" s="17">
        <v>98</v>
      </c>
      <c r="E11" s="21" t="str">
        <f t="shared" si="1"/>
        <v>A</v>
      </c>
      <c r="F11" s="21" t="str">
        <f t="shared" si="2"/>
        <v>Sangat Baik</v>
      </c>
      <c r="G11" s="21" t="str">
        <f t="shared" si="0"/>
        <v>10013</v>
      </c>
      <c r="H11" s="21" t="str">
        <f t="shared" si="3"/>
        <v>XI-IPS.1</v>
      </c>
      <c r="I11" s="29"/>
      <c r="K11" s="10" t="s">
        <v>7</v>
      </c>
      <c r="L11" s="11" t="s">
        <v>16</v>
      </c>
      <c r="M11" s="17">
        <v>98</v>
      </c>
      <c r="N11" s="21" t="str">
        <f t="shared" si="4"/>
        <v>A</v>
      </c>
      <c r="O11" s="21" t="str">
        <f t="shared" si="5"/>
        <v>Sangat Baik</v>
      </c>
      <c r="P11" s="24" t="str">
        <f t="shared" si="6"/>
        <v>20013</v>
      </c>
      <c r="Q11" s="20" t="str">
        <f t="shared" si="7"/>
        <v>XI-IPS.1</v>
      </c>
      <c r="R11" s="29"/>
    </row>
    <row r="12" spans="2:18" ht="18" customHeight="1" thickTop="1" thickBot="1" x14ac:dyDescent="0.3">
      <c r="B12" s="10" t="s">
        <v>8</v>
      </c>
      <c r="C12" s="11" t="s">
        <v>17</v>
      </c>
      <c r="D12" s="17">
        <v>92</v>
      </c>
      <c r="E12" s="21" t="str">
        <f t="shared" si="1"/>
        <v>A</v>
      </c>
      <c r="F12" s="21" t="str">
        <f t="shared" si="2"/>
        <v>Sangat Baik</v>
      </c>
      <c r="G12" s="21" t="str">
        <f t="shared" si="0"/>
        <v>20012</v>
      </c>
      <c r="H12" s="21" t="str">
        <f t="shared" si="3"/>
        <v>XI-IPS.1</v>
      </c>
      <c r="I12" s="29"/>
      <c r="K12" s="10" t="s">
        <v>8</v>
      </c>
      <c r="L12" s="11" t="s">
        <v>17</v>
      </c>
      <c r="M12" s="17">
        <v>92</v>
      </c>
      <c r="N12" s="21" t="str">
        <f t="shared" si="4"/>
        <v>A</v>
      </c>
      <c r="O12" s="21" t="str">
        <f t="shared" si="5"/>
        <v>Sangat Baik</v>
      </c>
      <c r="P12" s="24" t="str">
        <f t="shared" si="6"/>
        <v>20022</v>
      </c>
      <c r="Q12" s="20" t="str">
        <f t="shared" si="7"/>
        <v>XI-IPS.2</v>
      </c>
      <c r="R12" s="29"/>
    </row>
    <row r="13" spans="2:18" ht="18" customHeight="1" thickTop="1" thickBot="1" x14ac:dyDescent="0.3">
      <c r="B13" s="10" t="s">
        <v>9</v>
      </c>
      <c r="C13" s="11" t="s">
        <v>18</v>
      </c>
      <c r="D13" s="17">
        <v>59</v>
      </c>
      <c r="E13" s="21" t="str">
        <f t="shared" si="1"/>
        <v>E</v>
      </c>
      <c r="F13" s="21" t="str">
        <f t="shared" si="2"/>
        <v>Sangat Jelek</v>
      </c>
      <c r="G13" s="21" t="str">
        <f t="shared" si="0"/>
        <v>20019</v>
      </c>
      <c r="H13" s="21" t="str">
        <f t="shared" si="3"/>
        <v>XI-IPS.1</v>
      </c>
      <c r="I13" s="29"/>
      <c r="K13" s="10" t="s">
        <v>9</v>
      </c>
      <c r="L13" s="11" t="s">
        <v>18</v>
      </c>
      <c r="M13" s="17">
        <v>59</v>
      </c>
      <c r="N13" s="21" t="str">
        <f t="shared" si="4"/>
        <v>E</v>
      </c>
      <c r="O13" s="21" t="str">
        <f t="shared" si="5"/>
        <v>Sangat Jelek</v>
      </c>
      <c r="P13" s="24" t="str">
        <f t="shared" si="6"/>
        <v>20029</v>
      </c>
      <c r="Q13" s="20" t="str">
        <f t="shared" si="7"/>
        <v>XI-IPS.2</v>
      </c>
      <c r="R13" s="29"/>
    </row>
    <row r="14" spans="2:18" ht="18" customHeight="1" thickTop="1" thickBot="1" x14ac:dyDescent="0.3">
      <c r="B14" s="12" t="s">
        <v>10</v>
      </c>
      <c r="C14" s="13" t="s">
        <v>19</v>
      </c>
      <c r="D14" s="18">
        <v>77</v>
      </c>
      <c r="E14" s="22" t="str">
        <f t="shared" si="1"/>
        <v>C</v>
      </c>
      <c r="F14" s="22" t="str">
        <f t="shared" si="2"/>
        <v>Cukup</v>
      </c>
      <c r="G14" s="22" t="str">
        <f t="shared" si="0"/>
        <v>20018</v>
      </c>
      <c r="H14" s="22" t="str">
        <f t="shared" si="3"/>
        <v>XI-IPS.1</v>
      </c>
      <c r="I14" s="29"/>
      <c r="K14" s="12" t="s">
        <v>10</v>
      </c>
      <c r="L14" s="13" t="s">
        <v>19</v>
      </c>
      <c r="M14" s="18">
        <v>77</v>
      </c>
      <c r="N14" s="22" t="str">
        <f t="shared" si="4"/>
        <v>C</v>
      </c>
      <c r="O14" s="22" t="str">
        <f t="shared" si="5"/>
        <v>Cukup</v>
      </c>
      <c r="P14" s="24" t="str">
        <f t="shared" si="6"/>
        <v>20028</v>
      </c>
      <c r="Q14" s="20" t="str">
        <f t="shared" si="7"/>
        <v>XI-IPS.2</v>
      </c>
      <c r="R14" s="29"/>
    </row>
    <row r="15" spans="2:18" ht="18" customHeight="1" thickBot="1" x14ac:dyDescent="0.3">
      <c r="B15" s="14"/>
      <c r="C15" s="15" t="s">
        <v>20</v>
      </c>
      <c r="D15" s="19">
        <f>COUNT(D5:D14)</f>
        <v>10</v>
      </c>
      <c r="E15" s="14"/>
      <c r="F15" s="23" t="s">
        <v>29</v>
      </c>
      <c r="G15" s="23"/>
      <c r="H15" s="19">
        <f>COUNTIF(E5:E14,"A")</f>
        <v>2</v>
      </c>
      <c r="I15" s="29"/>
      <c r="K15" s="14"/>
      <c r="L15" s="15" t="s">
        <v>20</v>
      </c>
      <c r="M15" s="19">
        <f>COUNT(M5:M14)</f>
        <v>10</v>
      </c>
      <c r="N15" s="14"/>
      <c r="O15" s="23" t="s">
        <v>29</v>
      </c>
      <c r="P15" s="23"/>
      <c r="Q15" s="19">
        <f>COUNTIF(N5:N14,"A")</f>
        <v>2</v>
      </c>
      <c r="R15" s="29"/>
    </row>
    <row r="16" spans="2:18" x14ac:dyDescent="0.25">
      <c r="I16" s="29"/>
      <c r="R16" s="29"/>
    </row>
    <row r="17" spans="1:18" x14ac:dyDescent="0.25">
      <c r="I17" s="29"/>
      <c r="R17" s="29"/>
    </row>
    <row r="18" spans="1:18" x14ac:dyDescent="0.25">
      <c r="C18" s="27" t="s">
        <v>30</v>
      </c>
      <c r="D18" s="27"/>
      <c r="E18" s="27"/>
      <c r="I18" s="29"/>
      <c r="L18" s="27" t="s">
        <v>30</v>
      </c>
      <c r="M18" s="27"/>
      <c r="N18" s="27"/>
      <c r="R18" s="29"/>
    </row>
    <row r="19" spans="1:18" x14ac:dyDescent="0.25">
      <c r="C19" s="27" t="s">
        <v>31</v>
      </c>
      <c r="D19" s="27"/>
      <c r="E19" s="27"/>
      <c r="I19" s="29"/>
      <c r="L19" s="27" t="s">
        <v>31</v>
      </c>
      <c r="M19" s="27"/>
      <c r="N19" s="27"/>
      <c r="R19" s="29"/>
    </row>
    <row r="20" spans="1:18" x14ac:dyDescent="0.25">
      <c r="C20" s="25" t="s">
        <v>32</v>
      </c>
      <c r="D20" s="25"/>
      <c r="E20" s="25"/>
      <c r="I20" s="29"/>
      <c r="L20" s="26" t="s">
        <v>35</v>
      </c>
      <c r="M20" s="26"/>
      <c r="N20" s="26"/>
      <c r="R20" s="29"/>
    </row>
    <row r="21" spans="1:18" x14ac:dyDescent="0.25">
      <c r="C21" s="25" t="s">
        <v>33</v>
      </c>
      <c r="D21" s="25"/>
      <c r="E21" s="25"/>
      <c r="I21" s="29"/>
      <c r="L21" s="26" t="s">
        <v>36</v>
      </c>
      <c r="M21" s="26"/>
      <c r="N21" s="26"/>
      <c r="R21" s="29"/>
    </row>
    <row r="22" spans="1:18" x14ac:dyDescent="0.25">
      <c r="C22" s="28" t="s">
        <v>34</v>
      </c>
      <c r="D22" s="28"/>
      <c r="E22" s="28"/>
      <c r="I22" s="29"/>
      <c r="L22" s="28" t="s">
        <v>34</v>
      </c>
      <c r="M22" s="28"/>
      <c r="N22" s="28"/>
      <c r="R22" s="29"/>
    </row>
    <row r="23" spans="1:18" x14ac:dyDescent="0.25">
      <c r="I23" s="29"/>
      <c r="R23" s="29"/>
    </row>
    <row r="24" spans="1:18" x14ac:dyDescent="0.25">
      <c r="I24" s="29"/>
      <c r="R24" s="29"/>
    </row>
    <row r="25" spans="1:18" ht="15.75" thickBot="1" x14ac:dyDescent="0.3">
      <c r="A25" s="30"/>
      <c r="B25" s="30"/>
      <c r="C25" s="30"/>
      <c r="D25" s="30"/>
      <c r="E25" s="30"/>
      <c r="F25" s="30"/>
      <c r="G25" s="30"/>
      <c r="H25" s="30"/>
      <c r="I25" s="31"/>
      <c r="J25" s="30"/>
      <c r="K25" s="30"/>
      <c r="L25" s="30"/>
      <c r="M25" s="30"/>
      <c r="N25" s="30"/>
      <c r="O25" s="30"/>
      <c r="P25" s="30"/>
      <c r="Q25" s="30"/>
      <c r="R25" s="31"/>
    </row>
  </sheetData>
  <mergeCells count="14">
    <mergeCell ref="C20:E20"/>
    <mergeCell ref="C21:E21"/>
    <mergeCell ref="C22:E22"/>
    <mergeCell ref="L18:N18"/>
    <mergeCell ref="L19:N19"/>
    <mergeCell ref="L20:N20"/>
    <mergeCell ref="L21:N21"/>
    <mergeCell ref="L22:N22"/>
    <mergeCell ref="F15:G15"/>
    <mergeCell ref="B2:H3"/>
    <mergeCell ref="K2:Q3"/>
    <mergeCell ref="O15:P15"/>
    <mergeCell ref="C18:E18"/>
    <mergeCell ref="C19:E19"/>
  </mergeCells>
  <pageMargins left="0.7" right="0.7" top="0.75" bottom="0.75" header="0.3" footer="0.3"/>
  <pageSetup paperSize="9" orientation="portrait" horizontalDpi="300" verticalDpi="300" r:id="rId1"/>
  <ignoredErrors>
    <ignoredError sqref="B5:B14 K5:K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Iqbal J. Hammadi</cp:lastModifiedBy>
  <dcterms:created xsi:type="dcterms:W3CDTF">2013-01-01T11:31:47Z</dcterms:created>
  <dcterms:modified xsi:type="dcterms:W3CDTF">2013-03-04T11:58:28Z</dcterms:modified>
</cp:coreProperties>
</file>